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" yWindow="33" windowWidth="14345" windowHeight="58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<sst xmlns="http://schemas.openxmlformats.org/spreadsheetml/2006/main" count="43" uniqueCount="43">
  <si>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Name</t>
  </si>
  <si>
    <t xml:space="preserve">Total </t>
  </si>
  <si>
    <t>TRS</t>
  </si>
  <si>
    <t>Payments</t>
  </si>
  <si>
    <t>Insurance/Life</t>
  </si>
  <si>
    <t>Health</t>
  </si>
  <si>
    <t xml:space="preserve">Total Salary </t>
  </si>
  <si>
    <t>&amp; Benefits</t>
  </si>
  <si>
    <t>Anderson, Carrie</t>
  </si>
  <si>
    <t>Bertram, Sarah</t>
  </si>
  <si>
    <t>Block, Tara</t>
  </si>
  <si>
    <t>Bramm, Kelly</t>
  </si>
  <si>
    <t>Dachauer, Joyce</t>
  </si>
  <si>
    <t>Dean, Kris</t>
  </si>
  <si>
    <t>Delashmit, Dauna</t>
  </si>
  <si>
    <t>Duggins, Delyn</t>
  </si>
  <si>
    <t>Graue, Traci</t>
  </si>
  <si>
    <t>Hoffert, Bethany</t>
  </si>
  <si>
    <t>Hogan, Scott</t>
  </si>
  <si>
    <t>Hughes, Tammy</t>
  </si>
  <si>
    <t>Lane, Katy</t>
  </si>
  <si>
    <t>Lanning, Dawn</t>
  </si>
  <si>
    <t>McCraith, Kelly</t>
  </si>
  <si>
    <t>Morgan, Kristine</t>
  </si>
  <si>
    <t>Morris, Donna</t>
  </si>
  <si>
    <t>Payne, Ginger</t>
  </si>
  <si>
    <t>Seipp-Myers, Rhonda</t>
  </si>
  <si>
    <t>Snodgrass, Tim</t>
  </si>
  <si>
    <t>Stauter, Jilann</t>
  </si>
  <si>
    <t>Timerman, Dawn</t>
  </si>
  <si>
    <t>Ummel, Wendy</t>
  </si>
  <si>
    <t>Walters, Sarah</t>
  </si>
  <si>
    <t>Williams-Varble, Raquel</t>
  </si>
  <si>
    <t>Salary &amp; Stipends</t>
  </si>
  <si>
    <t>Doak, Toni</t>
  </si>
  <si>
    <t>Kemp, Brittany</t>
  </si>
  <si>
    <t>Larkin, Trish</t>
  </si>
  <si>
    <t>Macpherson-Guzman, Jen</t>
  </si>
  <si>
    <t>Mann, Trisha</t>
  </si>
  <si>
    <t>Deterding, Hannah</t>
  </si>
  <si>
    <t>Keirnan, Melanie</t>
  </si>
  <si>
    <t>Roehm, Laura</t>
  </si>
  <si>
    <t>Killion, Jennifer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</si>
</sst>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44" fontId="0" fillId="0" borderId="0" xfId="44" applyFont="1" applyFill="1" applyAlignment="1">
      <alignment horizontal="center"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H7" sqref="H7"/>
    </sheetView>
  </sheetViews>
  <sheetFormatPr defaultColWidth="9.140625" defaultRowHeight="15"/>
  <cols>
    <col min="1" max="1" width="26.421875" style="3" customWidth="1"/>
    <col min="2" max="2" width="19.28125" style="4" customWidth="1"/>
    <col min="3" max="3" width="18.57421875" style="4" customWidth="1"/>
    <col min="4" max="4" width="19.00390625" style="4" customWidth="1"/>
    <col min="5" max="5" width="18.421875" style="4" customWidth="1"/>
    <col min="6" max="16384" width="9.140625" style="3" customWidth="1"/>
  </cols>
  <sheetData>
    <row r="1" spans="1:5" ht="14.25">
      <c r="A1" s="1" t="s">
        <v>0</v>
      </c>
      <c r="B1" s="2" t="s">
        <v>1</v>
      </c>
      <c r="C1" s="2" t="s">
        <v>2</v>
      </c>
      <c r="D1" s="2" t="s">
        <v>4</v>
      </c>
      <c r="E1" s="2" t="s">
        <v>6</v>
      </c>
    </row>
    <row r="2" spans="1:5" ht="14.25">
      <c r="A2" s="1"/>
      <c r="B2" s="2" t="s">
        <v>33</v>
      </c>
      <c r="C2" s="2" t="s">
        <v>3</v>
      </c>
      <c r="D2" s="2" t="s">
        <v>5</v>
      </c>
      <c r="E2" s="2" t="s">
        <v>7</v>
      </c>
    </row>
    <row r="3" spans="1:5" ht="14.25">
      <c r="A3" s="3" t="s">
        <v>8</v>
      </c>
      <c r="B3" s="4">
        <f>59337+2880</f>
        <v>62217</v>
      </c>
      <c r="C3" s="4">
        <v>6040</v>
      </c>
      <c r="D3" s="5">
        <v>4328.28</v>
      </c>
      <c r="E3" s="4">
        <f>SUM(B3:D3)</f>
        <v>72585.28</v>
      </c>
    </row>
    <row r="4" spans="1:5" ht="14.25">
      <c r="A4" s="3" t="s">
        <v>9</v>
      </c>
      <c r="B4" s="4">
        <f>52711+3600</f>
        <v>56311</v>
      </c>
      <c r="C4" s="4">
        <v>5366</v>
      </c>
      <c r="D4" s="4">
        <v>4060.08</v>
      </c>
      <c r="E4" s="4">
        <f aca="true" t="shared" si="0" ref="E4:E36">SUM(B4:D4)</f>
        <v>65737.08</v>
      </c>
    </row>
    <row r="5" spans="1:5" ht="14.25">
      <c r="A5" s="3" t="s">
        <v>10</v>
      </c>
      <c r="B5" s="4">
        <v>76925</v>
      </c>
      <c r="C5" s="4">
        <v>7831</v>
      </c>
      <c r="D5" s="4">
        <v>5072.4</v>
      </c>
      <c r="E5" s="4">
        <f t="shared" si="0"/>
        <v>89828.4</v>
      </c>
    </row>
    <row r="6" spans="1:5" ht="14.25">
      <c r="A6" s="3" t="s">
        <v>11</v>
      </c>
      <c r="B6" s="4">
        <v>25932</v>
      </c>
      <c r="C6" s="4">
        <v>2640</v>
      </c>
      <c r="D6" s="4">
        <v>2216.88</v>
      </c>
      <c r="E6" s="4">
        <f t="shared" si="0"/>
        <v>30788.88</v>
      </c>
    </row>
    <row r="7" spans="1:5" ht="14.25">
      <c r="A7" s="3" t="s">
        <v>12</v>
      </c>
      <c r="B7" s="4">
        <v>82066</v>
      </c>
      <c r="C7" s="4">
        <v>8354</v>
      </c>
      <c r="D7" s="4">
        <v>44.4</v>
      </c>
      <c r="E7" s="4">
        <f t="shared" si="0"/>
        <v>90464.4</v>
      </c>
    </row>
    <row r="8" spans="1:5" ht="14.25">
      <c r="A8" s="3" t="s">
        <v>13</v>
      </c>
      <c r="B8" s="4">
        <v>97044</v>
      </c>
      <c r="C8" s="4">
        <v>9879</v>
      </c>
      <c r="D8" s="4">
        <v>6587.52</v>
      </c>
      <c r="E8" s="4">
        <f t="shared" si="0"/>
        <v>113510.52</v>
      </c>
    </row>
    <row r="9" spans="1:5" ht="14.25">
      <c r="A9" s="3" t="s">
        <v>14</v>
      </c>
      <c r="B9" s="4">
        <f>65968+3600</f>
        <v>69568</v>
      </c>
      <c r="C9" s="4">
        <v>6716</v>
      </c>
      <c r="D9" s="4">
        <v>8585.4</v>
      </c>
      <c r="E9" s="4">
        <f t="shared" si="0"/>
        <v>84869.4</v>
      </c>
    </row>
    <row r="10" spans="1:4" ht="14.25">
      <c r="A10" s="3" t="s">
        <v>39</v>
      </c>
      <c r="B10" s="4">
        <v>39787</v>
      </c>
      <c r="C10" s="4">
        <v>4050</v>
      </c>
      <c r="D10" s="4">
        <v>3557.28</v>
      </c>
    </row>
    <row r="11" spans="1:5" ht="14.25">
      <c r="A11" s="3" t="s">
        <v>34</v>
      </c>
      <c r="B11" s="4">
        <f>76313+3600</f>
        <v>79913</v>
      </c>
      <c r="C11" s="4">
        <v>7749</v>
      </c>
      <c r="D11" s="4">
        <v>6031.08</v>
      </c>
      <c r="E11" s="4">
        <f t="shared" si="0"/>
        <v>93693.08</v>
      </c>
    </row>
    <row r="12" spans="1:5" ht="14.25">
      <c r="A12" s="3" t="s">
        <v>15</v>
      </c>
      <c r="B12" s="4">
        <v>69077</v>
      </c>
      <c r="C12" s="4">
        <v>7032</v>
      </c>
      <c r="D12" s="4">
        <v>5072.4</v>
      </c>
      <c r="E12" s="4">
        <f t="shared" si="0"/>
        <v>81181.4</v>
      </c>
    </row>
    <row r="13" spans="1:5" ht="14.25">
      <c r="A13" s="3" t="s">
        <v>16</v>
      </c>
      <c r="B13" s="4">
        <v>37803</v>
      </c>
      <c r="C13" s="4">
        <v>3848</v>
      </c>
      <c r="D13" s="4">
        <v>2773.68</v>
      </c>
      <c r="E13" s="4">
        <f t="shared" si="0"/>
        <v>44424.68</v>
      </c>
    </row>
    <row r="14" spans="1:5" ht="14.25">
      <c r="A14" s="3" t="s">
        <v>17</v>
      </c>
      <c r="B14" s="4">
        <v>55774</v>
      </c>
      <c r="C14" s="4">
        <v>5678</v>
      </c>
      <c r="D14" s="4">
        <v>4009.8</v>
      </c>
      <c r="E14" s="4">
        <f t="shared" si="0"/>
        <v>65461.8</v>
      </c>
    </row>
    <row r="15" spans="1:5" ht="14.25">
      <c r="A15" s="3" t="s">
        <v>18</v>
      </c>
      <c r="B15" s="4">
        <v>147860</v>
      </c>
      <c r="C15" s="4">
        <v>15052</v>
      </c>
      <c r="D15" s="4">
        <v>61.68</v>
      </c>
      <c r="E15" s="4">
        <f t="shared" si="0"/>
        <v>162973.68</v>
      </c>
    </row>
    <row r="16" spans="1:5" ht="14.25">
      <c r="A16" s="3" t="s">
        <v>19</v>
      </c>
      <c r="B16" s="4">
        <v>76660</v>
      </c>
      <c r="C16" s="4">
        <v>7804</v>
      </c>
      <c r="D16" s="4">
        <v>4884.72</v>
      </c>
      <c r="E16" s="4">
        <f t="shared" si="0"/>
        <v>89348.72</v>
      </c>
    </row>
    <row r="17" spans="1:4" ht="14.25">
      <c r="A17" s="3" t="s">
        <v>40</v>
      </c>
      <c r="B17" s="4">
        <f>39787+3600</f>
        <v>43387</v>
      </c>
      <c r="C17" s="4">
        <v>4050</v>
      </c>
      <c r="D17" s="4">
        <v>3476.88</v>
      </c>
    </row>
    <row r="18" spans="1:5" ht="14.25">
      <c r="A18" s="3" t="s">
        <v>35</v>
      </c>
      <c r="B18" s="4">
        <f>40583+3600</f>
        <v>44183</v>
      </c>
      <c r="C18" s="4">
        <v>4131</v>
      </c>
      <c r="D18" s="4">
        <v>3476.88</v>
      </c>
      <c r="E18" s="4">
        <f t="shared" si="0"/>
        <v>51790.88</v>
      </c>
    </row>
    <row r="19" spans="1:4" ht="14.25">
      <c r="A19" s="3" t="s">
        <v>42</v>
      </c>
      <c r="B19" s="4">
        <v>69000</v>
      </c>
      <c r="C19" s="4">
        <v>7024</v>
      </c>
      <c r="D19" s="4">
        <v>4328.28</v>
      </c>
    </row>
    <row r="20" spans="1:5" ht="14.25">
      <c r="A20" s="3" t="s">
        <v>20</v>
      </c>
      <c r="B20" s="4">
        <f>56687+3600</f>
        <v>60287</v>
      </c>
      <c r="C20" s="4">
        <v>5771</v>
      </c>
      <c r="D20" s="4">
        <v>5283.6</v>
      </c>
      <c r="E20" s="4">
        <f t="shared" si="0"/>
        <v>71341.6</v>
      </c>
    </row>
    <row r="21" spans="1:5" ht="14.25">
      <c r="A21" s="3" t="s">
        <v>21</v>
      </c>
      <c r="B21" s="4">
        <v>77227</v>
      </c>
      <c r="C21" s="4">
        <v>7862</v>
      </c>
      <c r="D21" s="4">
        <v>5072.4</v>
      </c>
      <c r="E21" s="4">
        <f t="shared" si="0"/>
        <v>90161.4</v>
      </c>
    </row>
    <row r="22" spans="1:5" ht="14.25">
      <c r="A22" s="3" t="s">
        <v>36</v>
      </c>
      <c r="B22" s="4">
        <v>7562</v>
      </c>
      <c r="C22" s="4">
        <v>770</v>
      </c>
      <c r="D22" s="4">
        <v>0</v>
      </c>
      <c r="E22" s="4">
        <f t="shared" si="0"/>
        <v>8332</v>
      </c>
    </row>
    <row r="23" spans="1:5" ht="14.25">
      <c r="A23" s="3" t="s">
        <v>37</v>
      </c>
      <c r="B23" s="4">
        <v>54618</v>
      </c>
      <c r="C23" s="4">
        <v>5560</v>
      </c>
      <c r="D23" s="4">
        <v>4009.8</v>
      </c>
      <c r="E23" s="4">
        <f t="shared" si="0"/>
        <v>64187.8</v>
      </c>
    </row>
    <row r="24" spans="1:5" ht="14.25">
      <c r="A24" s="3" t="s">
        <v>38</v>
      </c>
      <c r="B24" s="4">
        <v>54238</v>
      </c>
      <c r="C24" s="4">
        <v>5521</v>
      </c>
      <c r="D24" s="4">
        <v>0</v>
      </c>
      <c r="E24" s="4">
        <f t="shared" si="0"/>
        <v>59759</v>
      </c>
    </row>
    <row r="25" spans="1:5" ht="14.25">
      <c r="A25" s="3" t="s">
        <v>22</v>
      </c>
      <c r="B25" s="4">
        <v>78697</v>
      </c>
      <c r="C25" s="4">
        <v>8011</v>
      </c>
      <c r="D25" s="4">
        <v>4884.72</v>
      </c>
      <c r="E25" s="4">
        <f t="shared" si="0"/>
        <v>91592.72</v>
      </c>
    </row>
    <row r="26" spans="1:5" ht="14.25">
      <c r="A26" s="3" t="s">
        <v>23</v>
      </c>
      <c r="B26" s="4">
        <v>67844</v>
      </c>
      <c r="C26" s="4">
        <v>6907</v>
      </c>
      <c r="D26" s="4">
        <v>5524.92</v>
      </c>
      <c r="E26" s="4">
        <f t="shared" si="0"/>
        <v>80275.92</v>
      </c>
    </row>
    <row r="27" spans="1:5" ht="14.25">
      <c r="A27" s="3" t="s">
        <v>24</v>
      </c>
      <c r="B27" s="4">
        <v>89055</v>
      </c>
      <c r="C27" s="4">
        <v>9066</v>
      </c>
      <c r="D27" s="4">
        <v>6295.72</v>
      </c>
      <c r="E27" s="4">
        <f t="shared" si="0"/>
        <v>104416.72</v>
      </c>
    </row>
    <row r="28" spans="1:5" ht="14.25">
      <c r="A28" s="3" t="s">
        <v>25</v>
      </c>
      <c r="B28" s="4">
        <f>79399+3600</f>
        <v>82999</v>
      </c>
      <c r="C28" s="4">
        <v>8083</v>
      </c>
      <c r="D28" s="4">
        <v>4727.16</v>
      </c>
      <c r="E28" s="4">
        <f t="shared" si="0"/>
        <v>95809.16</v>
      </c>
    </row>
    <row r="29" spans="1:4" ht="14.25">
      <c r="A29" s="3" t="s">
        <v>41</v>
      </c>
      <c r="B29" s="4">
        <v>39787</v>
      </c>
      <c r="C29" s="4">
        <v>4050</v>
      </c>
      <c r="D29" s="4">
        <v>4113.72</v>
      </c>
    </row>
    <row r="30" spans="1:5" ht="14.25">
      <c r="A30" s="3" t="s">
        <v>26</v>
      </c>
      <c r="B30" s="4">
        <f>50182+3600</f>
        <v>53782</v>
      </c>
      <c r="C30" s="4">
        <v>5109</v>
      </c>
      <c r="D30" s="4">
        <v>6031.08</v>
      </c>
      <c r="E30" s="4">
        <f t="shared" si="0"/>
        <v>64922.08</v>
      </c>
    </row>
    <row r="31" spans="1:5" ht="14.25">
      <c r="A31" s="3" t="s">
        <v>27</v>
      </c>
      <c r="B31" s="4">
        <f>50169+3600</f>
        <v>53769</v>
      </c>
      <c r="C31" s="4">
        <v>5107</v>
      </c>
      <c r="D31" s="4">
        <v>3795.36</v>
      </c>
      <c r="E31" s="4">
        <f t="shared" si="0"/>
        <v>62671.36</v>
      </c>
    </row>
    <row r="32" spans="1:5" ht="14.25">
      <c r="A32" s="3" t="s">
        <v>28</v>
      </c>
      <c r="B32" s="4">
        <v>22420</v>
      </c>
      <c r="C32" s="4">
        <v>2282</v>
      </c>
      <c r="D32" s="4">
        <v>1693.56</v>
      </c>
      <c r="E32" s="4">
        <f>SUM(B32:D32)</f>
        <v>26395.56</v>
      </c>
    </row>
    <row r="33" spans="1:5" ht="14.25">
      <c r="A33" s="3" t="s">
        <v>29</v>
      </c>
      <c r="B33" s="4">
        <f>62930+3600</f>
        <v>66530</v>
      </c>
      <c r="C33" s="4">
        <v>6406</v>
      </c>
      <c r="D33" s="4">
        <v>4274.64</v>
      </c>
      <c r="E33" s="4">
        <f t="shared" si="0"/>
        <v>77210.64</v>
      </c>
    </row>
    <row r="34" spans="1:5" ht="14.25">
      <c r="A34" s="3" t="s">
        <v>30</v>
      </c>
      <c r="B34" s="4">
        <v>46663</v>
      </c>
      <c r="C34" s="4">
        <v>4750</v>
      </c>
      <c r="D34" s="4">
        <v>5283.6</v>
      </c>
      <c r="E34" s="4">
        <f t="shared" si="0"/>
        <v>56696.6</v>
      </c>
    </row>
    <row r="35" spans="1:5" ht="14.25">
      <c r="A35" s="3" t="s">
        <v>31</v>
      </c>
      <c r="B35" s="4">
        <v>52247</v>
      </c>
      <c r="C35" s="4">
        <v>5319</v>
      </c>
      <c r="D35" s="4">
        <v>4060.08</v>
      </c>
      <c r="E35" s="4">
        <f t="shared" si="0"/>
        <v>61626.08</v>
      </c>
    </row>
    <row r="36" spans="1:5" ht="14.25">
      <c r="A36" s="3" t="s">
        <v>32</v>
      </c>
      <c r="B36" s="4">
        <v>66051</v>
      </c>
      <c r="C36" s="4">
        <v>6724</v>
      </c>
      <c r="D36" s="4">
        <v>4408.68</v>
      </c>
      <c r="E36" s="4">
        <f t="shared" si="0"/>
        <v>77183.68</v>
      </c>
    </row>
  </sheetData>
  <sheetProtection/>
  <printOptions/>
  <pageMargins left="0.7" right="0.7" top="0.75" bottom="0.75" header="0.3" footer="0.3"/>
  <pageSetup horizontalDpi="600" verticalDpi="600" orientation="portrait" scale="88" r:id="rId1"/>
  <headerFooter>
    <oddHeader>&amp;CCertified Salaries and Benefits 
2017-2018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three</dc:creator>
  <cp:keywords/>
  <dc:description/>
  <cp:lastModifiedBy>jvanbibb</cp:lastModifiedBy>
  <cp:lastPrinted>2017-11-09T16:14:16Z</cp:lastPrinted>
  <dcterms:created xsi:type="dcterms:W3CDTF">2015-01-12T16:28:23Z</dcterms:created>
  <dcterms:modified xsi:type="dcterms:W3CDTF">2017-11-14T14:40:12Z</dcterms:modified>
  <cp:category/>
  <cp:version/>
  <cp:contentType/>
  <cp:contentStatus/>
</cp:coreProperties>
</file>